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hiltscher\Downloads\"/>
    </mc:Choice>
  </mc:AlternateContent>
  <xr:revisionPtr revIDLastSave="0" documentId="13_ncr:1_{02AFB11B-1A6D-4F3A-8B1C-CE6452A433F3}" xr6:coauthVersionLast="47" xr6:coauthVersionMax="47" xr10:uidLastSave="{00000000-0000-0000-0000-000000000000}"/>
  <bookViews>
    <workbookView xWindow="3345" yWindow="2565" windowWidth="21615" windowHeight="12735" xr2:uid="{00000000-000D-0000-FFFF-FFFF00000000}"/>
  </bookViews>
  <sheets>
    <sheet name="Finanzübersich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 l="1"/>
  <c r="G6" i="1"/>
  <c r="G7" i="1"/>
  <c r="F5" i="1"/>
  <c r="F6" i="1"/>
  <c r="F7" i="1"/>
  <c r="F4" i="1"/>
  <c r="G4" i="1"/>
  <c r="O5" i="1"/>
  <c r="O4" i="1"/>
  <c r="N7" i="1"/>
  <c r="N8" i="1"/>
  <c r="N9" i="1"/>
  <c r="N10" i="1"/>
  <c r="N11" i="1"/>
  <c r="N12" i="1"/>
  <c r="M5" i="1"/>
  <c r="N5" i="1" s="1"/>
  <c r="M6" i="1"/>
  <c r="N6" i="1" s="1"/>
  <c r="M7" i="1"/>
  <c r="O7" i="1" s="1"/>
  <c r="M8" i="1"/>
  <c r="O8" i="1" s="1"/>
  <c r="M9" i="1"/>
  <c r="O9" i="1" s="1"/>
  <c r="M10" i="1"/>
  <c r="O10" i="1" s="1"/>
  <c r="M11" i="1"/>
  <c r="O11" i="1" s="1"/>
  <c r="M12" i="1"/>
  <c r="O12" i="1" s="1"/>
  <c r="M4" i="1"/>
  <c r="N4" i="1" s="1"/>
  <c r="J8" i="1"/>
  <c r="K8" i="1" s="1"/>
  <c r="J9" i="1"/>
  <c r="K9" i="1" s="1"/>
  <c r="J10" i="1"/>
  <c r="K10" i="1" s="1"/>
  <c r="J11" i="1"/>
  <c r="K11" i="1" s="1"/>
  <c r="J12" i="1"/>
  <c r="K12" i="1" s="1"/>
  <c r="J4" i="1"/>
  <c r="K4" i="1" s="1"/>
  <c r="J5" i="1"/>
  <c r="K5" i="1" s="1"/>
  <c r="J6" i="1"/>
  <c r="K6" i="1" s="1"/>
  <c r="J7" i="1"/>
  <c r="K7" i="1" s="1"/>
  <c r="P6" i="1" l="1"/>
  <c r="O6" i="1"/>
  <c r="P11" i="1"/>
  <c r="P10" i="1"/>
  <c r="P9" i="1"/>
  <c r="P8" i="1"/>
  <c r="P7" i="1"/>
  <c r="P4" i="1"/>
  <c r="P5" i="1"/>
  <c r="P12" i="1"/>
  <c r="P15" i="1"/>
  <c r="P17" i="1" s="1"/>
  <c r="P16" i="1" l="1"/>
  <c r="P18" i="1" s="1"/>
</calcChain>
</file>

<file path=xl/sharedStrings.xml><?xml version="1.0" encoding="utf-8"?>
<sst xmlns="http://schemas.openxmlformats.org/spreadsheetml/2006/main" count="39" uniqueCount="36">
  <si>
    <t>Personal</t>
  </si>
  <si>
    <t>Reisekosten</t>
  </si>
  <si>
    <t>Investitionen</t>
  </si>
  <si>
    <t>Summe Kosten/Ausgaben</t>
  </si>
  <si>
    <t>Titel Verbundprojekt (Akronym)</t>
  </si>
  <si>
    <t>Partner</t>
  </si>
  <si>
    <t>Verbrauchsmaterial</t>
  </si>
  <si>
    <t>FuE-Unteraufträge</t>
  </si>
  <si>
    <t>Überschlägige Abschätzung von Gesamtkosten und Förderbedarf, einzeln nach Verbundpartner</t>
  </si>
  <si>
    <t>Summe Kosten/Ausgaben inkl. PP</t>
  </si>
  <si>
    <t>ggf. zusätzliche  Projektpauschale (PP)</t>
  </si>
  <si>
    <t>Ja</t>
  </si>
  <si>
    <t>Nein</t>
  </si>
  <si>
    <t>Gemeinkosten, sofern nicht bereits in anderen Ansätzen enthalten</t>
  </si>
  <si>
    <r>
      <t>Kleines oder mittleres Unternehmen?</t>
    </r>
    <r>
      <rPr>
        <b/>
        <vertAlign val="superscript"/>
        <sz val="10"/>
        <rFont val="Arial"/>
        <family val="2"/>
      </rPr>
      <t xml:space="preserve"> </t>
    </r>
    <r>
      <rPr>
        <b/>
        <sz val="10"/>
        <rFont val="Arial"/>
        <family val="2"/>
      </rPr>
      <t>(klein/mittel/nein)</t>
    </r>
  </si>
  <si>
    <t>klein</t>
  </si>
  <si>
    <t>mittel</t>
  </si>
  <si>
    <t>nein</t>
  </si>
  <si>
    <t>Projektpauschale für Hochschulen/ Universitätskliniken? (Ja/Nein)</t>
  </si>
  <si>
    <t>Summe Zuwendung inkl. Boni</t>
  </si>
  <si>
    <t>Partner 3</t>
  </si>
  <si>
    <t>KMU 1</t>
  </si>
  <si>
    <t>KMU 2</t>
  </si>
  <si>
    <t>Universität 4</t>
  </si>
  <si>
    <t>KMU-Anteil an Zuwendung inkl. Boni</t>
  </si>
  <si>
    <t>Verbundbonus</t>
  </si>
  <si>
    <t>Die vorausgefüllten Zahlen aus der Tabelle sind als Beispiele zu verstehen und müssen noch ersetzt werden.</t>
  </si>
  <si>
    <t>Graue Felder werden automatisch berechnet und müssen nicht ausgefüllt werden.</t>
  </si>
  <si>
    <t>Förderquote 
(ohne Boni)</t>
  </si>
  <si>
    <t>KMU-Bonus</t>
  </si>
  <si>
    <t>Verbundförderquote exkl. aller Boni für KMU</t>
  </si>
  <si>
    <t>Beantragte Zuwendung gesamt</t>
  </si>
  <si>
    <t>Förderquote exkl. aller Boni für KMU</t>
  </si>
  <si>
    <r>
      <rPr>
        <b/>
        <sz val="11"/>
        <rFont val="Calibri"/>
        <family val="2"/>
        <scheme val="minor"/>
      </rPr>
      <t>Verundbonus</t>
    </r>
    <r>
      <rPr>
        <sz val="11"/>
        <rFont val="Calibri"/>
        <family val="2"/>
        <scheme val="minor"/>
      </rPr>
      <t xml:space="preserve">
Die Zuwendung kann für Unternehmen um 15% jedoch maximal auf 80% angehoben werden, sofern eine der in Artikel 25 AGVO geannten Voraussetzungen erfüllt ist.</t>
    </r>
  </si>
  <si>
    <r>
      <rPr>
        <b/>
        <sz val="11"/>
        <rFont val="Calibri"/>
        <family val="2"/>
        <scheme val="minor"/>
      </rPr>
      <t xml:space="preserve">Kleines oder mittleres Unternehmen? </t>
    </r>
    <r>
      <rPr>
        <sz val="11"/>
        <rFont val="Calibri"/>
        <family val="2"/>
        <scheme val="minor"/>
      </rPr>
      <t xml:space="preserve">
Die Förderquote bei Unternehmen beträgt maximal 50%. Mittlere Unternehmen  können zusätzlich einen Bonus in Höhe von 10%, kleine Unternehmen einen Bonus in Höhe von 20% erhalten.  
Entsprechend der KMU-Definition der EU-Kommission (https://eur-lex.europa.eu/legal-content/DE/TXT/PDF/?uri=CELEX:32003H0361&amp;from=DE) gelten für die unterschiedlichen Unternehmensklassen folgende Schwellenwerte: 
1) Mittlere Unternehmen: Weniger als 250 Beschäftigte und die entweder ein Jahresumsatz von höchstens 50 Mio. EUR oder eine Jahresbilanzsumme von höchstens 43 Mio. EUR.
2) Kleines Unternehmen: Weniger als 50 Beschäftigte und ein Jahresumsatz bzw. eine Jahresbilanz von höchstens 10 Mio. EUR.</t>
    </r>
  </si>
  <si>
    <r>
      <rPr>
        <b/>
        <sz val="11"/>
        <rFont val="Calibri"/>
        <family val="2"/>
        <scheme val="minor"/>
      </rPr>
      <t>Hinweise:</t>
    </r>
    <r>
      <rPr>
        <sz val="11"/>
        <rFont val="Calibri"/>
        <family val="2"/>
        <scheme val="minor"/>
      </rPr>
      <t xml:space="preserve">
Zu Lasten des Projekts können Kosten/Ausgaben abgerechnet werden, die projektspezifisch und zahlenmäßig abgrenzbar sind. Für die Skizze genügt eine plausible Schätzung, die genaue Vorkalkulation bleibt dem eventuell folgenden förmlichen Antrag vorbehalten. Grundsätzlich können Mittel beantragt werden für:
• Personal 
• Verbrauchsmaterial (bei manchen Bekanntmachungen Ansatz von 15% der Personalkosten während der Skizzen- und Antragsphase ohne nähere Erläuterungen möglich)
• Investitionen
• Aufträge (FuE- und Dienstleistungsaufträge),
• Dienstreisen (bei manchen Bekanntmachungen Ansatz von 3% der Personalkosten während der Skizzen- und Antragsphase ohne nähere Erläuterungen möglich)
• Für Hochschulen zusätzliche Projektpauschale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</si>
</sst>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
    <numFmt numFmtId="166" formatCode="#,##0.00\ _D_M"/>
    <numFmt numFmtId="167" formatCode="#,##0&quot; T€&quot;"/>
  </numFmts>
  <fonts count="9" x14ac:knownFonts="1">
    <font>
      <sz val="11"/>
      <color theme="1"/>
      <name val="Calibri"/>
      <family val="2"/>
      <scheme val="minor"/>
    </font>
    <font>
      <b/>
      <sz val="14"/>
      <name val="Arial"/>
      <family val="2"/>
    </font>
    <font>
      <b/>
      <sz val="10"/>
      <name val="Arial"/>
      <family val="2"/>
    </font>
    <font>
      <sz val="10"/>
      <name val="Arial"/>
      <family val="2"/>
    </font>
    <font>
      <b/>
      <vertAlign val="superscript"/>
      <sz val="10"/>
      <name val="Arial"/>
      <family val="2"/>
    </font>
    <font>
      <sz val="11"/>
      <color theme="1"/>
      <name val="Calibri"/>
      <family val="2"/>
      <scheme val="minor"/>
    </font>
    <font>
      <sz val="11"/>
      <name val="Calibri"/>
      <family val="2"/>
      <scheme val="minor"/>
    </font>
    <font>
      <b/>
      <sz val="11"/>
      <name val="Calibri"/>
      <family val="2"/>
      <scheme val="minor"/>
    </font>
    <font>
      <sz val="11"/>
      <name val="Arial"/>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54">
    <xf numFmtId="0" fontId="0" fillId="0" borderId="0" xfId="0"/>
    <xf numFmtId="0" fontId="3" fillId="0" borderId="1" xfId="0" applyFont="1" applyBorder="1" applyAlignment="1">
      <alignment vertical="center" wrapText="1"/>
    </xf>
    <xf numFmtId="0" fontId="3" fillId="0" borderId="2" xfId="0" applyFont="1" applyBorder="1"/>
    <xf numFmtId="0" fontId="3" fillId="0" borderId="0" xfId="0" applyFont="1" applyBorder="1"/>
    <xf numFmtId="166" fontId="3" fillId="0" borderId="3" xfId="0" applyNumberFormat="1" applyFont="1" applyBorder="1"/>
    <xf numFmtId="166" fontId="3" fillId="0" borderId="4" xfId="0" applyNumberFormat="1" applyFont="1" applyBorder="1"/>
    <xf numFmtId="167" fontId="3" fillId="0" borderId="1" xfId="0" applyNumberFormat="1" applyFont="1" applyFill="1" applyBorder="1" applyAlignment="1">
      <alignment horizontal="right" vertical="center"/>
    </xf>
    <xf numFmtId="9" fontId="3" fillId="0" borderId="1" xfId="1" applyFont="1" applyBorder="1" applyAlignment="1">
      <alignment horizontal="center" vertical="center" wrapText="1"/>
    </xf>
    <xf numFmtId="0" fontId="3" fillId="0" borderId="10" xfId="0" applyFont="1" applyBorder="1" applyAlignment="1">
      <alignment vertical="center" wrapText="1"/>
    </xf>
    <xf numFmtId="0" fontId="2" fillId="0" borderId="5" xfId="0" applyFont="1" applyBorder="1" applyAlignment="1">
      <alignment horizontal="center" textRotation="90" wrapText="1"/>
    </xf>
    <xf numFmtId="0" fontId="2" fillId="0" borderId="1" xfId="0" applyFont="1" applyBorder="1" applyAlignment="1">
      <alignment horizontal="center" textRotation="90"/>
    </xf>
    <xf numFmtId="0" fontId="2" fillId="0" borderId="1" xfId="0" applyFont="1" applyFill="1" applyBorder="1" applyAlignment="1">
      <alignment horizontal="center" textRotation="90" wrapText="1"/>
    </xf>
    <xf numFmtId="0" fontId="2" fillId="0" borderId="8" xfId="0" applyFont="1" applyBorder="1" applyAlignment="1">
      <alignment horizontal="center" wrapText="1"/>
    </xf>
    <xf numFmtId="166" fontId="3" fillId="0" borderId="0" xfId="0" applyNumberFormat="1" applyFont="1" applyBorder="1"/>
    <xf numFmtId="166" fontId="3" fillId="0" borderId="2" xfId="0" applyNumberFormat="1" applyFont="1" applyBorder="1"/>
    <xf numFmtId="167" fontId="3" fillId="2" borderId="1" xfId="0" applyNumberFormat="1" applyFont="1" applyFill="1" applyBorder="1" applyAlignment="1">
      <alignment horizontal="right" vertical="center"/>
    </xf>
    <xf numFmtId="9" fontId="3" fillId="2" borderId="1" xfId="1" applyFont="1" applyFill="1" applyBorder="1" applyAlignment="1">
      <alignment horizontal="center" vertical="center" wrapText="1"/>
    </xf>
    <xf numFmtId="0" fontId="3" fillId="0" borderId="11" xfId="0" applyFont="1" applyBorder="1"/>
    <xf numFmtId="167" fontId="2" fillId="2" borderId="1" xfId="0" applyNumberFormat="1" applyFont="1" applyFill="1" applyBorder="1" applyAlignment="1">
      <alignment horizontal="right" vertical="top"/>
    </xf>
    <xf numFmtId="167" fontId="2" fillId="2"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wrapText="1"/>
    </xf>
    <xf numFmtId="0" fontId="2" fillId="0" borderId="1" xfId="0" applyFont="1" applyBorder="1" applyAlignment="1">
      <alignment horizontal="center" textRotation="90" wrapText="1"/>
    </xf>
    <xf numFmtId="164" fontId="2" fillId="0" borderId="1" xfId="0" applyNumberFormat="1" applyFont="1" applyBorder="1" applyAlignment="1">
      <alignment horizontal="center" textRotation="90" wrapText="1"/>
    </xf>
    <xf numFmtId="0" fontId="1" fillId="0" borderId="15" xfId="0" applyFont="1" applyBorder="1"/>
    <xf numFmtId="0" fontId="6" fillId="0" borderId="6" xfId="0" applyFont="1" applyBorder="1"/>
    <xf numFmtId="0" fontId="8" fillId="0" borderId="6" xfId="0" applyFont="1" applyBorder="1"/>
    <xf numFmtId="0" fontId="6" fillId="0" borderId="7" xfId="0" applyFont="1" applyBorder="1"/>
    <xf numFmtId="0" fontId="6" fillId="0" borderId="9" xfId="0" applyFont="1" applyBorder="1"/>
    <xf numFmtId="0" fontId="6" fillId="0" borderId="11" xfId="0" applyFont="1" applyBorder="1"/>
    <xf numFmtId="0" fontId="6" fillId="0" borderId="0" xfId="0" applyFont="1" applyBorder="1"/>
    <xf numFmtId="0" fontId="6" fillId="0" borderId="0" xfId="0" applyFont="1" applyBorder="1" applyAlignment="1">
      <alignment horizontal="center" vertical="center"/>
    </xf>
    <xf numFmtId="164" fontId="6" fillId="0" borderId="0" xfId="0" applyNumberFormat="1" applyFont="1" applyBorder="1"/>
    <xf numFmtId="164" fontId="6" fillId="0" borderId="9" xfId="0" applyNumberFormat="1" applyFont="1" applyBorder="1" applyAlignment="1">
      <alignment horizontal="right" vertical="center"/>
    </xf>
    <xf numFmtId="164" fontId="6" fillId="0" borderId="17" xfId="0" applyNumberFormat="1" applyFont="1" applyBorder="1" applyAlignment="1">
      <alignment vertical="top"/>
    </xf>
    <xf numFmtId="164" fontId="6" fillId="0" borderId="16" xfId="0" applyNumberFormat="1" applyFont="1" applyBorder="1" applyAlignment="1">
      <alignment vertical="top"/>
    </xf>
    <xf numFmtId="164" fontId="6" fillId="0" borderId="16" xfId="0" applyNumberFormat="1" applyFont="1" applyBorder="1" applyAlignment="1">
      <alignment vertical="center"/>
    </xf>
    <xf numFmtId="0" fontId="6" fillId="0" borderId="16" xfId="0" applyFont="1" applyBorder="1" applyAlignment="1">
      <alignment horizontal="right" vertical="center"/>
    </xf>
    <xf numFmtId="0" fontId="6" fillId="0" borderId="16" xfId="0" applyFont="1" applyBorder="1"/>
    <xf numFmtId="164" fontId="6" fillId="0" borderId="16" xfId="0" applyNumberFormat="1" applyFont="1" applyBorder="1" applyAlignment="1">
      <alignment vertical="top" wrapText="1"/>
    </xf>
    <xf numFmtId="0" fontId="6" fillId="0" borderId="0" xfId="0" applyFont="1" applyBorder="1" applyAlignment="1">
      <alignment horizontal="right"/>
    </xf>
    <xf numFmtId="166" fontId="6" fillId="0" borderId="0" xfId="0" applyNumberFormat="1" applyFont="1" applyBorder="1"/>
    <xf numFmtId="167" fontId="6" fillId="0" borderId="0" xfId="0" applyNumberFormat="1" applyFont="1" applyBorder="1" applyAlignment="1">
      <alignment horizontal="right"/>
    </xf>
    <xf numFmtId="0" fontId="6" fillId="0" borderId="4" xfId="0" applyFont="1" applyBorder="1" applyAlignment="1">
      <alignment horizontal="right"/>
    </xf>
    <xf numFmtId="166" fontId="6" fillId="0" borderId="4" xfId="0" applyNumberFormat="1" applyFont="1" applyBorder="1"/>
    <xf numFmtId="0" fontId="6" fillId="0" borderId="4" xfId="0" applyFont="1" applyBorder="1"/>
    <xf numFmtId="0" fontId="6" fillId="0" borderId="12" xfId="0" applyFont="1" applyBorder="1"/>
    <xf numFmtId="0" fontId="6" fillId="0" borderId="13" xfId="0" applyFont="1" applyBorder="1"/>
    <xf numFmtId="0" fontId="6" fillId="0" borderId="14" xfId="0" applyFont="1" applyBorder="1"/>
    <xf numFmtId="0" fontId="6" fillId="0" borderId="0" xfId="0" applyFont="1"/>
    <xf numFmtId="0" fontId="6" fillId="0" borderId="0" xfId="0" applyFont="1" applyAlignment="1">
      <alignment horizontal="left" vertical="top" wrapText="1"/>
    </xf>
    <xf numFmtId="0" fontId="6" fillId="0" borderId="0" xfId="0" applyFont="1" applyAlignment="1">
      <alignment horizontal="left" vertical="top"/>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topLeftCell="A10" zoomScaleNormal="100" zoomScaleSheetLayoutView="100" zoomScalePageLayoutView="115" workbookViewId="0">
      <selection activeCell="A23" sqref="A23:Q23"/>
    </sheetView>
  </sheetViews>
  <sheetFormatPr baseColWidth="10" defaultColWidth="0" defaultRowHeight="15" zeroHeight="1" x14ac:dyDescent="0.25"/>
  <cols>
    <col min="1" max="1" width="22.28515625" customWidth="1"/>
    <col min="2" max="2" width="8.7109375" customWidth="1"/>
    <col min="3" max="3" width="10.28515625" customWidth="1"/>
    <col min="4" max="13" width="8.7109375" customWidth="1"/>
    <col min="14" max="14" width="10.5703125" bestFit="1" customWidth="1"/>
    <col min="15" max="15" width="10.5703125" hidden="1" customWidth="1"/>
    <col min="16" max="16" width="10.7109375" customWidth="1"/>
    <col min="17" max="17" width="11.42578125" customWidth="1"/>
    <col min="18" max="19" width="0" hidden="1" customWidth="1"/>
    <col min="20" max="16384" width="11.42578125" hidden="1"/>
  </cols>
  <sheetData>
    <row r="1" spans="1:17" ht="23.25" customHeight="1" x14ac:dyDescent="0.25">
      <c r="A1" s="23" t="s">
        <v>8</v>
      </c>
      <c r="B1" s="24"/>
      <c r="C1" s="24"/>
      <c r="D1" s="24"/>
      <c r="E1" s="24"/>
      <c r="F1" s="24"/>
      <c r="G1" s="25"/>
      <c r="H1" s="24"/>
      <c r="I1" s="24"/>
      <c r="J1" s="24"/>
      <c r="K1" s="24"/>
      <c r="L1" s="24"/>
      <c r="M1" s="24"/>
      <c r="N1" s="24"/>
      <c r="O1" s="24"/>
      <c r="P1" s="24"/>
      <c r="Q1" s="26"/>
    </row>
    <row r="2" spans="1:17" ht="23.25" customHeight="1" x14ac:dyDescent="0.25">
      <c r="A2" s="51" t="s">
        <v>4</v>
      </c>
      <c r="B2" s="52"/>
      <c r="C2" s="52"/>
      <c r="D2" s="52"/>
      <c r="E2" s="52"/>
      <c r="F2" s="52"/>
      <c r="G2" s="52"/>
      <c r="H2" s="52"/>
      <c r="I2" s="52"/>
      <c r="J2" s="52"/>
      <c r="K2" s="52"/>
      <c r="L2" s="52"/>
      <c r="M2" s="52"/>
      <c r="N2" s="52"/>
      <c r="O2" s="52"/>
      <c r="P2" s="52"/>
      <c r="Q2" s="53"/>
    </row>
    <row r="3" spans="1:17" ht="130.5" customHeight="1" x14ac:dyDescent="0.25">
      <c r="A3" s="12" t="s">
        <v>5</v>
      </c>
      <c r="B3" s="9" t="s">
        <v>14</v>
      </c>
      <c r="C3" s="9" t="s">
        <v>18</v>
      </c>
      <c r="D3" s="9" t="s">
        <v>0</v>
      </c>
      <c r="E3" s="9" t="s">
        <v>13</v>
      </c>
      <c r="F3" s="10" t="s">
        <v>1</v>
      </c>
      <c r="G3" s="11" t="s">
        <v>6</v>
      </c>
      <c r="H3" s="11" t="s">
        <v>2</v>
      </c>
      <c r="I3" s="11" t="s">
        <v>7</v>
      </c>
      <c r="J3" s="9" t="s">
        <v>10</v>
      </c>
      <c r="K3" s="11" t="s">
        <v>3</v>
      </c>
      <c r="L3" s="21" t="s">
        <v>28</v>
      </c>
      <c r="M3" s="21" t="s">
        <v>29</v>
      </c>
      <c r="N3" s="11" t="s">
        <v>25</v>
      </c>
      <c r="O3" s="11" t="s">
        <v>32</v>
      </c>
      <c r="P3" s="22" t="s">
        <v>31</v>
      </c>
      <c r="Q3" s="27"/>
    </row>
    <row r="4" spans="1:17" ht="18.75" customHeight="1" x14ac:dyDescent="0.25">
      <c r="A4" s="8" t="s">
        <v>21</v>
      </c>
      <c r="B4" s="1" t="s">
        <v>15</v>
      </c>
      <c r="C4" s="1" t="s">
        <v>12</v>
      </c>
      <c r="D4" s="6">
        <v>600</v>
      </c>
      <c r="E4" s="6">
        <v>0</v>
      </c>
      <c r="F4" s="6">
        <f>0.03*D4</f>
        <v>18</v>
      </c>
      <c r="G4" s="6">
        <f>0.15*D4</f>
        <v>90</v>
      </c>
      <c r="H4" s="6">
        <v>0</v>
      </c>
      <c r="I4" s="6">
        <v>0</v>
      </c>
      <c r="J4" s="15">
        <f t="shared" ref="J4:J6" si="0">VALUE(IF(C4="Ja", 0.2*(SUM(D4:I4)),"0"))</f>
        <v>0</v>
      </c>
      <c r="K4" s="15">
        <f t="shared" ref="K4:K6" si="1">SUM(D4:J4)</f>
        <v>708</v>
      </c>
      <c r="L4" s="7">
        <v>0.5</v>
      </c>
      <c r="M4" s="16">
        <f t="shared" ref="M4:M12" si="2">VALUE(IF(B4="klein","20%",IF(B4="mittel","10%","0%")))</f>
        <v>0.2</v>
      </c>
      <c r="N4" s="16">
        <f t="shared" ref="N4:N12" si="3">IF(AND(L4&lt;51%,L4&gt;0%),IF(L4+M4&gt;65%,80%-L4-M4,"15%"),"0%")</f>
        <v>0.10000000000000003</v>
      </c>
      <c r="O4" s="16">
        <f>IF(OR(B4="klein",B4="mittel"),L4,L4+M4+N4)</f>
        <v>0.5</v>
      </c>
      <c r="P4" s="15">
        <f t="shared" ref="P4:P12" si="4">K4*(L4+N4+M4)</f>
        <v>566.4</v>
      </c>
      <c r="Q4" s="27"/>
    </row>
    <row r="5" spans="1:17" ht="18.75" customHeight="1" x14ac:dyDescent="0.25">
      <c r="A5" s="8" t="s">
        <v>22</v>
      </c>
      <c r="B5" s="1" t="s">
        <v>16</v>
      </c>
      <c r="C5" s="1" t="s">
        <v>12</v>
      </c>
      <c r="D5" s="6">
        <v>1000</v>
      </c>
      <c r="E5" s="6">
        <v>0</v>
      </c>
      <c r="F5" s="6">
        <f t="shared" ref="F5:F7" si="5">0.03*D5</f>
        <v>30</v>
      </c>
      <c r="G5" s="6">
        <f t="shared" ref="G5:G7" si="6">0.15*D5</f>
        <v>150</v>
      </c>
      <c r="H5" s="6">
        <v>0</v>
      </c>
      <c r="I5" s="6">
        <v>0</v>
      </c>
      <c r="J5" s="15">
        <f t="shared" si="0"/>
        <v>0</v>
      </c>
      <c r="K5" s="15">
        <f t="shared" si="1"/>
        <v>1180</v>
      </c>
      <c r="L5" s="7">
        <v>0.5</v>
      </c>
      <c r="M5" s="16">
        <f t="shared" si="2"/>
        <v>0.1</v>
      </c>
      <c r="N5" s="16" t="str">
        <f t="shared" si="3"/>
        <v>15%</v>
      </c>
      <c r="O5" s="16">
        <f t="shared" ref="O5:O12" si="7">IF(OR(B5="klein",B5="mittel"),L5,L5+M5+N5)</f>
        <v>0.5</v>
      </c>
      <c r="P5" s="15">
        <f t="shared" si="4"/>
        <v>885</v>
      </c>
      <c r="Q5" s="27"/>
    </row>
    <row r="6" spans="1:17" ht="18.75" customHeight="1" x14ac:dyDescent="0.25">
      <c r="A6" s="8" t="s">
        <v>20</v>
      </c>
      <c r="B6" s="1" t="s">
        <v>17</v>
      </c>
      <c r="C6" s="1" t="s">
        <v>12</v>
      </c>
      <c r="D6" s="6">
        <v>500</v>
      </c>
      <c r="E6" s="6">
        <v>0</v>
      </c>
      <c r="F6" s="6">
        <f t="shared" si="5"/>
        <v>15</v>
      </c>
      <c r="G6" s="6">
        <f t="shared" si="6"/>
        <v>75</v>
      </c>
      <c r="H6" s="6">
        <v>0</v>
      </c>
      <c r="I6" s="6">
        <v>0</v>
      </c>
      <c r="J6" s="15">
        <f t="shared" si="0"/>
        <v>0</v>
      </c>
      <c r="K6" s="15">
        <f t="shared" si="1"/>
        <v>590</v>
      </c>
      <c r="L6" s="7">
        <v>0.5</v>
      </c>
      <c r="M6" s="16">
        <f t="shared" si="2"/>
        <v>0</v>
      </c>
      <c r="N6" s="16" t="str">
        <f t="shared" si="3"/>
        <v>15%</v>
      </c>
      <c r="O6" s="16">
        <f t="shared" si="7"/>
        <v>0.65</v>
      </c>
      <c r="P6" s="15">
        <f t="shared" si="4"/>
        <v>383.5</v>
      </c>
      <c r="Q6" s="27"/>
    </row>
    <row r="7" spans="1:17" ht="18.75" customHeight="1" x14ac:dyDescent="0.25">
      <c r="A7" s="8" t="s">
        <v>23</v>
      </c>
      <c r="B7" s="1" t="s">
        <v>17</v>
      </c>
      <c r="C7" s="1" t="s">
        <v>11</v>
      </c>
      <c r="D7" s="6">
        <v>1000</v>
      </c>
      <c r="E7" s="6">
        <v>0</v>
      </c>
      <c r="F7" s="6">
        <f t="shared" si="5"/>
        <v>30</v>
      </c>
      <c r="G7" s="6">
        <f t="shared" si="6"/>
        <v>150</v>
      </c>
      <c r="H7" s="6">
        <v>0</v>
      </c>
      <c r="I7" s="6">
        <v>0</v>
      </c>
      <c r="J7" s="15">
        <f>VALUE(IF(C7="Ja", 0.2*(SUM(D7:I7)),"0"))</f>
        <v>236</v>
      </c>
      <c r="K7" s="15">
        <f>SUM(D7:J7)</f>
        <v>1416</v>
      </c>
      <c r="L7" s="7">
        <v>1</v>
      </c>
      <c r="M7" s="16">
        <f t="shared" si="2"/>
        <v>0</v>
      </c>
      <c r="N7" s="16" t="str">
        <f t="shared" si="3"/>
        <v>0%</v>
      </c>
      <c r="O7" s="16">
        <f t="shared" si="7"/>
        <v>1</v>
      </c>
      <c r="P7" s="15">
        <f t="shared" si="4"/>
        <v>1416</v>
      </c>
      <c r="Q7" s="27"/>
    </row>
    <row r="8" spans="1:17" ht="18.75" customHeight="1" x14ac:dyDescent="0.25">
      <c r="A8" s="8"/>
      <c r="B8" s="1"/>
      <c r="C8" s="1"/>
      <c r="D8" s="6">
        <v>0</v>
      </c>
      <c r="E8" s="6">
        <v>0</v>
      </c>
      <c r="F8" s="6">
        <v>0</v>
      </c>
      <c r="G8" s="6">
        <v>0</v>
      </c>
      <c r="H8" s="6">
        <v>0</v>
      </c>
      <c r="I8" s="6">
        <v>0</v>
      </c>
      <c r="J8" s="15">
        <f t="shared" ref="J8:J12" si="8">VALUE(IF(C8="Ja", 0.2*(SUM(D8:I8)),"0"))</f>
        <v>0</v>
      </c>
      <c r="K8" s="15">
        <f t="shared" ref="K8:K12" si="9">SUM(D8:J8)</f>
        <v>0</v>
      </c>
      <c r="L8" s="7">
        <v>0</v>
      </c>
      <c r="M8" s="16">
        <f t="shared" si="2"/>
        <v>0</v>
      </c>
      <c r="N8" s="16" t="str">
        <f t="shared" si="3"/>
        <v>0%</v>
      </c>
      <c r="O8" s="16">
        <f t="shared" si="7"/>
        <v>0</v>
      </c>
      <c r="P8" s="15">
        <f t="shared" si="4"/>
        <v>0</v>
      </c>
      <c r="Q8" s="27"/>
    </row>
    <row r="9" spans="1:17" ht="18.75" customHeight="1" x14ac:dyDescent="0.25">
      <c r="A9" s="8"/>
      <c r="B9" s="1"/>
      <c r="C9" s="1"/>
      <c r="D9" s="6">
        <v>0</v>
      </c>
      <c r="E9" s="6">
        <v>0</v>
      </c>
      <c r="F9" s="6">
        <v>0</v>
      </c>
      <c r="G9" s="6">
        <v>0</v>
      </c>
      <c r="H9" s="6">
        <v>0</v>
      </c>
      <c r="I9" s="6">
        <v>0</v>
      </c>
      <c r="J9" s="15">
        <f t="shared" si="8"/>
        <v>0</v>
      </c>
      <c r="K9" s="15">
        <f t="shared" si="9"/>
        <v>0</v>
      </c>
      <c r="L9" s="7">
        <v>0</v>
      </c>
      <c r="M9" s="16">
        <f t="shared" si="2"/>
        <v>0</v>
      </c>
      <c r="N9" s="16" t="str">
        <f t="shared" si="3"/>
        <v>0%</v>
      </c>
      <c r="O9" s="16">
        <f t="shared" si="7"/>
        <v>0</v>
      </c>
      <c r="P9" s="15">
        <f t="shared" si="4"/>
        <v>0</v>
      </c>
      <c r="Q9" s="27"/>
    </row>
    <row r="10" spans="1:17" ht="18.75" customHeight="1" x14ac:dyDescent="0.25">
      <c r="A10" s="8"/>
      <c r="B10" s="1"/>
      <c r="C10" s="1"/>
      <c r="D10" s="6">
        <v>0</v>
      </c>
      <c r="E10" s="6">
        <v>0</v>
      </c>
      <c r="F10" s="6">
        <v>0</v>
      </c>
      <c r="G10" s="6">
        <v>0</v>
      </c>
      <c r="H10" s="6">
        <v>0</v>
      </c>
      <c r="I10" s="6">
        <v>0</v>
      </c>
      <c r="J10" s="15">
        <f t="shared" si="8"/>
        <v>0</v>
      </c>
      <c r="K10" s="15">
        <f t="shared" si="9"/>
        <v>0</v>
      </c>
      <c r="L10" s="7">
        <v>0</v>
      </c>
      <c r="M10" s="16">
        <f t="shared" si="2"/>
        <v>0</v>
      </c>
      <c r="N10" s="16" t="str">
        <f t="shared" si="3"/>
        <v>0%</v>
      </c>
      <c r="O10" s="16">
        <f t="shared" si="7"/>
        <v>0</v>
      </c>
      <c r="P10" s="15">
        <f t="shared" si="4"/>
        <v>0</v>
      </c>
      <c r="Q10" s="27"/>
    </row>
    <row r="11" spans="1:17" ht="18.75" customHeight="1" x14ac:dyDescent="0.25">
      <c r="A11" s="8"/>
      <c r="B11" s="1"/>
      <c r="C11" s="1"/>
      <c r="D11" s="6">
        <v>0</v>
      </c>
      <c r="E11" s="6">
        <v>0</v>
      </c>
      <c r="F11" s="6">
        <v>0</v>
      </c>
      <c r="G11" s="6">
        <v>0</v>
      </c>
      <c r="H11" s="6">
        <v>0</v>
      </c>
      <c r="I11" s="6">
        <v>0</v>
      </c>
      <c r="J11" s="15">
        <f t="shared" si="8"/>
        <v>0</v>
      </c>
      <c r="K11" s="15">
        <f t="shared" si="9"/>
        <v>0</v>
      </c>
      <c r="L11" s="7">
        <v>0</v>
      </c>
      <c r="M11" s="16">
        <f t="shared" si="2"/>
        <v>0</v>
      </c>
      <c r="N11" s="16" t="str">
        <f t="shared" si="3"/>
        <v>0%</v>
      </c>
      <c r="O11" s="16">
        <f t="shared" si="7"/>
        <v>0</v>
      </c>
      <c r="P11" s="15">
        <f t="shared" si="4"/>
        <v>0</v>
      </c>
      <c r="Q11" s="27"/>
    </row>
    <row r="12" spans="1:17" ht="18.75" customHeight="1" x14ac:dyDescent="0.25">
      <c r="A12" s="8"/>
      <c r="B12" s="1"/>
      <c r="C12" s="1"/>
      <c r="D12" s="6">
        <v>0</v>
      </c>
      <c r="E12" s="6">
        <v>0</v>
      </c>
      <c r="F12" s="6">
        <v>0</v>
      </c>
      <c r="G12" s="6">
        <v>0</v>
      </c>
      <c r="H12" s="6">
        <v>0</v>
      </c>
      <c r="I12" s="6">
        <v>0</v>
      </c>
      <c r="J12" s="15">
        <f t="shared" si="8"/>
        <v>0</v>
      </c>
      <c r="K12" s="15">
        <f t="shared" si="9"/>
        <v>0</v>
      </c>
      <c r="L12" s="7">
        <v>0</v>
      </c>
      <c r="M12" s="16">
        <f t="shared" si="2"/>
        <v>0</v>
      </c>
      <c r="N12" s="16" t="str">
        <f t="shared" si="3"/>
        <v>0%</v>
      </c>
      <c r="O12" s="16">
        <f t="shared" si="7"/>
        <v>0</v>
      </c>
      <c r="P12" s="15">
        <f t="shared" si="4"/>
        <v>0</v>
      </c>
      <c r="Q12" s="27"/>
    </row>
    <row r="13" spans="1:17" x14ac:dyDescent="0.25">
      <c r="A13" s="28"/>
      <c r="B13" s="29"/>
      <c r="C13" s="29"/>
      <c r="D13" s="29"/>
      <c r="E13" s="29"/>
      <c r="F13" s="30"/>
      <c r="G13" s="29"/>
      <c r="H13" s="29"/>
      <c r="I13" s="29"/>
      <c r="J13" s="29"/>
      <c r="K13" s="31"/>
      <c r="L13" s="31"/>
      <c r="M13" s="31"/>
      <c r="N13" s="29"/>
      <c r="O13" s="29"/>
      <c r="P13" s="29"/>
      <c r="Q13" s="32"/>
    </row>
    <row r="14" spans="1:17" x14ac:dyDescent="0.25">
      <c r="A14" s="28"/>
      <c r="B14" s="29"/>
      <c r="C14" s="29"/>
      <c r="D14" s="29"/>
      <c r="E14" s="29"/>
      <c r="F14" s="29"/>
      <c r="G14" s="29"/>
      <c r="H14" s="29"/>
      <c r="I14" s="29"/>
      <c r="J14" s="29"/>
      <c r="K14" s="31"/>
      <c r="L14" s="31"/>
      <c r="M14" s="31"/>
      <c r="N14" s="29"/>
      <c r="O14" s="29"/>
      <c r="P14" s="29"/>
      <c r="Q14" s="32"/>
    </row>
    <row r="15" spans="1:17" ht="13.5" customHeight="1" x14ac:dyDescent="0.25">
      <c r="A15" s="28"/>
      <c r="B15" s="33" t="s">
        <v>9</v>
      </c>
      <c r="C15" s="34"/>
      <c r="D15" s="35"/>
      <c r="E15" s="35"/>
      <c r="F15" s="35"/>
      <c r="G15" s="36"/>
      <c r="H15" s="37"/>
      <c r="I15" s="38"/>
      <c r="J15" s="38"/>
      <c r="K15" s="38"/>
      <c r="L15" s="38"/>
      <c r="M15" s="38"/>
      <c r="N15" s="38"/>
      <c r="O15" s="38"/>
      <c r="P15" s="18">
        <f>SUM(K4:K12)</f>
        <v>3894</v>
      </c>
      <c r="Q15" s="27"/>
    </row>
    <row r="16" spans="1:17" x14ac:dyDescent="0.25">
      <c r="A16" s="28"/>
      <c r="B16" s="2" t="s">
        <v>19</v>
      </c>
      <c r="C16" s="3"/>
      <c r="D16" s="3"/>
      <c r="E16" s="3"/>
      <c r="F16" s="39"/>
      <c r="G16" s="39"/>
      <c r="H16" s="29"/>
      <c r="I16" s="3"/>
      <c r="J16" s="3"/>
      <c r="K16" s="39"/>
      <c r="L16" s="39"/>
      <c r="M16" s="39"/>
      <c r="N16" s="39"/>
      <c r="O16" s="39"/>
      <c r="P16" s="19">
        <f>SUM(P4:P12)</f>
        <v>3250.9</v>
      </c>
      <c r="Q16" s="27"/>
    </row>
    <row r="17" spans="1:17" x14ac:dyDescent="0.25">
      <c r="A17" s="28"/>
      <c r="B17" s="14" t="s">
        <v>30</v>
      </c>
      <c r="C17" s="13"/>
      <c r="D17" s="13"/>
      <c r="E17" s="13"/>
      <c r="F17" s="39"/>
      <c r="G17" s="40"/>
      <c r="H17" s="29"/>
      <c r="I17" s="13"/>
      <c r="J17" s="13"/>
      <c r="K17" s="41"/>
      <c r="L17" s="41"/>
      <c r="M17" s="39"/>
      <c r="N17" s="40"/>
      <c r="O17" s="40"/>
      <c r="P17" s="20">
        <f>(SUMPRODUCT(K4:K12,O4:O12))/P15</f>
        <v>0.70454545454545459</v>
      </c>
      <c r="Q17" s="27"/>
    </row>
    <row r="18" spans="1:17" x14ac:dyDescent="0.25">
      <c r="A18" s="17"/>
      <c r="B18" s="4" t="s">
        <v>24</v>
      </c>
      <c r="C18" s="5"/>
      <c r="D18" s="5"/>
      <c r="E18" s="5"/>
      <c r="F18" s="42"/>
      <c r="G18" s="43"/>
      <c r="H18" s="44"/>
      <c r="I18" s="5"/>
      <c r="J18" s="5"/>
      <c r="K18" s="42"/>
      <c r="L18" s="42"/>
      <c r="M18" s="42"/>
      <c r="N18" s="43"/>
      <c r="O18" s="43"/>
      <c r="P18" s="20">
        <f>(SUMIF(B4:B12,"klein",P4:P12)+SUMIF(B4:B12,"mittel",P4:P12))/P16</f>
        <v>0.44646098003629764</v>
      </c>
      <c r="Q18" s="27"/>
    </row>
    <row r="19" spans="1:17" ht="15.75" thickBot="1" x14ac:dyDescent="0.3">
      <c r="A19" s="45"/>
      <c r="B19" s="46"/>
      <c r="C19" s="46"/>
      <c r="D19" s="46"/>
      <c r="E19" s="46"/>
      <c r="F19" s="46"/>
      <c r="G19" s="46"/>
      <c r="H19" s="46"/>
      <c r="I19" s="46"/>
      <c r="J19" s="46"/>
      <c r="K19" s="46"/>
      <c r="L19" s="46"/>
      <c r="M19" s="46"/>
      <c r="N19" s="46"/>
      <c r="O19" s="46"/>
      <c r="P19" s="46"/>
      <c r="Q19" s="47"/>
    </row>
    <row r="20" spans="1:17" ht="13.5" customHeight="1" x14ac:dyDescent="0.25">
      <c r="A20" s="48"/>
      <c r="B20" s="48"/>
      <c r="C20" s="48"/>
      <c r="D20" s="48"/>
      <c r="E20" s="48"/>
      <c r="F20" s="48"/>
      <c r="G20" s="48"/>
      <c r="H20" s="48"/>
      <c r="I20" s="48"/>
      <c r="J20" s="48"/>
      <c r="K20" s="48"/>
      <c r="L20" s="48"/>
      <c r="M20" s="48"/>
      <c r="N20" s="48"/>
      <c r="O20" s="48"/>
      <c r="P20" s="48"/>
      <c r="Q20" s="48"/>
    </row>
    <row r="21" spans="1:17" ht="135.75" customHeight="1" x14ac:dyDescent="0.25">
      <c r="A21" s="49" t="s">
        <v>35</v>
      </c>
      <c r="B21" s="49"/>
      <c r="C21" s="49"/>
      <c r="D21" s="49"/>
      <c r="E21" s="49"/>
      <c r="F21" s="49"/>
      <c r="G21" s="49"/>
      <c r="H21" s="49"/>
      <c r="I21" s="49"/>
      <c r="J21" s="49"/>
      <c r="K21" s="49"/>
      <c r="L21" s="49"/>
      <c r="M21" s="49"/>
      <c r="N21" s="49"/>
      <c r="O21" s="49"/>
      <c r="P21" s="49"/>
      <c r="Q21" s="49"/>
    </row>
    <row r="22" spans="1:17" x14ac:dyDescent="0.25">
      <c r="A22" s="49" t="s">
        <v>27</v>
      </c>
      <c r="B22" s="49"/>
      <c r="C22" s="49"/>
      <c r="D22" s="49"/>
      <c r="E22" s="49"/>
      <c r="F22" s="49"/>
      <c r="G22" s="49"/>
      <c r="H22" s="49"/>
      <c r="I22" s="49"/>
      <c r="J22" s="49"/>
      <c r="K22" s="49"/>
      <c r="L22" s="49"/>
      <c r="M22" s="49"/>
      <c r="N22" s="49"/>
      <c r="O22" s="49"/>
      <c r="P22" s="49"/>
      <c r="Q22" s="49"/>
    </row>
    <row r="23" spans="1:17" ht="123.75" customHeight="1" x14ac:dyDescent="0.25">
      <c r="A23" s="49" t="s">
        <v>34</v>
      </c>
      <c r="B23" s="49"/>
      <c r="C23" s="49"/>
      <c r="D23" s="49"/>
      <c r="E23" s="49"/>
      <c r="F23" s="49"/>
      <c r="G23" s="49"/>
      <c r="H23" s="49"/>
      <c r="I23" s="49"/>
      <c r="J23" s="49"/>
      <c r="K23" s="49"/>
      <c r="L23" s="49"/>
      <c r="M23" s="49"/>
      <c r="N23" s="49"/>
      <c r="O23" s="49"/>
      <c r="P23" s="49"/>
      <c r="Q23" s="49"/>
    </row>
    <row r="24" spans="1:17" ht="30.75" customHeight="1" x14ac:dyDescent="0.25">
      <c r="A24" s="49" t="s">
        <v>33</v>
      </c>
      <c r="B24" s="49"/>
      <c r="C24" s="49"/>
      <c r="D24" s="49"/>
      <c r="E24" s="49"/>
      <c r="F24" s="49"/>
      <c r="G24" s="49"/>
      <c r="H24" s="49"/>
      <c r="I24" s="49"/>
      <c r="J24" s="49"/>
      <c r="K24" s="49"/>
      <c r="L24" s="49"/>
      <c r="M24" s="49"/>
      <c r="N24" s="49"/>
      <c r="O24" s="49"/>
      <c r="P24" s="49"/>
      <c r="Q24" s="49"/>
    </row>
    <row r="25" spans="1:17" x14ac:dyDescent="0.25">
      <c r="A25" s="50" t="s">
        <v>26</v>
      </c>
      <c r="B25" s="50"/>
      <c r="C25" s="50"/>
      <c r="D25" s="50"/>
      <c r="E25" s="50"/>
      <c r="F25" s="50"/>
      <c r="G25" s="50"/>
      <c r="H25" s="50"/>
      <c r="I25" s="50"/>
      <c r="J25" s="50"/>
      <c r="K25" s="50"/>
      <c r="L25" s="50"/>
      <c r="M25" s="50"/>
      <c r="N25" s="50"/>
      <c r="O25" s="50"/>
      <c r="P25" s="50"/>
      <c r="Q25" s="50"/>
    </row>
  </sheetData>
  <mergeCells count="6">
    <mergeCell ref="A24:Q24"/>
    <mergeCell ref="A25:Q25"/>
    <mergeCell ref="A2:Q2"/>
    <mergeCell ref="A21:Q21"/>
    <mergeCell ref="A22:Q22"/>
    <mergeCell ref="A23:Q23"/>
  </mergeCells>
  <dataValidations count="1">
    <dataValidation type="list" allowBlank="1" showInputMessage="1" showErrorMessage="1" sqref="B4:C12" xr:uid="{00000000-0002-0000-0000-000000000000}">
      <formula1>#REF!</formula1>
    </dataValidation>
  </dataValidations>
  <pageMargins left="0.7" right="0.7" top="0.78740157499999996" bottom="0.78740157499999996" header="0.3" footer="0.3"/>
  <pageSetup paperSize="9" scale="82"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Finanzübersicht</vt:lpstr>
    </vt:vector>
  </TitlesOfParts>
  <Company>VDI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Baier</dc:creator>
  <cp:lastModifiedBy>Bastian Hiltscher</cp:lastModifiedBy>
  <dcterms:created xsi:type="dcterms:W3CDTF">2010-05-05T09:40:12Z</dcterms:created>
  <dcterms:modified xsi:type="dcterms:W3CDTF">2025-07-25T11:16:46Z</dcterms:modified>
</cp:coreProperties>
</file>